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<sst xmlns="http://schemas.openxmlformats.org/spreadsheetml/2006/main" uniqueCount="383">
  <si>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</si>
  <si>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</si>
  <si>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</si>
  <si>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</si>
  <si>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</si>
  <si>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</si>
  <si>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</si>
  <si>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</si>
  <si>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</si>
  <si>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</si>
  <si>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</si>
  <si>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</si>
  <si>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</si>
  <si>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</si>
  <si>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ゴルフ</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</si>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</sst>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customWidth="true" style="0"/>
    <col min="95" max="95" width="9.25" customWidth="true" style="0"/>
    <col min="96" max="96" width="9.25"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C007</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7</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14</v>
      </c>
      <c r="CQ20" s="256"/>
      <c r="CR20" s="257"/>
      <c r="CS20" s="255" t="s">
        <v>115</v>
      </c>
      <c r="CT20" s="257"/>
      <c r="CU20" s="255" t="s">
        <v>116</v>
      </c>
      <c r="CV20" s="257"/>
      <c r="CW20" s="255" t="s">
        <v>117</v>
      </c>
      <c r="CX20" s="257"/>
      <c r="CY20" s="149" t="s">
        <v>118</v>
      </c>
      <c r="CZ20" s="255" t="s">
        <v>119</v>
      </c>
      <c r="DA20" s="256"/>
      <c r="DB20" s="256"/>
      <c r="DC20" s="256"/>
      <c r="DD20" s="257"/>
      <c r="DE20" s="255" t="s">
        <v>120</v>
      </c>
      <c r="DF20" s="256"/>
      <c r="DG20" s="256"/>
      <c r="DH20" s="256"/>
      <c r="DI20" s="256"/>
      <c r="DJ20" s="257"/>
      <c r="DK20" s="149" t="s">
        <v>121</v>
      </c>
      <c r="DL20" s="149" t="s">
        <v>122</v>
      </c>
      <c r="DM20" s="255" t="s">
        <v>123</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t="str">
        <f>VLOOKUP($R$7,$F$145:$AN$180,3,FALSE)</f>
        <v>n</v>
      </c>
      <c r="AC142" s="66" t="str">
        <f>VLOOKUP($R$7,$F$145:$AN$180,4,FALSE)</f>
        <v>n</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t="str">
        <f>VLOOKUP($R$7,$F$145:$AO$180,16,FALSE)</f>
        <v>n</v>
      </c>
      <c r="AR142" s="66" t="str">
        <f>VLOOKUP($R$7,$F$145:$AO$180,17,FALSE)</f>
        <v>n</v>
      </c>
      <c r="AS142" s="66">
        <f>VLOOKUP($R$7,$F$145:$AO$180,18,FALSE)</f>
        <v/>
      </c>
      <c r="AT142" s="66" t="str">
        <f>VLOOKUP($R$7,$F$145:$AO$180,19,FALSE)</f>
        <v>n</v>
      </c>
      <c r="AU142" s="66" t="str">
        <f>VLOOKUP($R$7,$F$145:$AO$180,20,FALSE)</f>
        <v>n</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14</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115</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116</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117</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118</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121</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122</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123</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