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<sst xmlns="http://schemas.openxmlformats.org/spreadsheetml/2006/main" uniqueCount="383">
  <si>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</si>
  <si>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</si>
  <si>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</si>
  <si>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</si>
  <si>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</si>
  <si>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</si>
  <si>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</si>
  <si>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</si>
  <si>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</si>
  <si>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</si>
  <si>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</si>
  <si>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</si>
  <si>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</si>
  <si>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</si>
  <si>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弓道</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</si>
  <si>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</si>
  <si>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</si>
  <si>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</si>
  <si>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</si>
  <si>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</si>
  <si>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</si>
  <si>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</si>
  <si>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</si>
  <si>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</si>
  <si>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</si>
  <si>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</si>
  <si>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</si>
  <si>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</si>
  <si>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</si>
  <si>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</si>
  <si>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</si>
  <si>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</si>
  <si>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</si>
  <si>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</si>
  <si>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</si>
  <si>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</si>
  <si>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</si>
  <si>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</si>
  <si>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</si>
  <si>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</si>
  <si>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</si>
  <si>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</si>
  <si>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</si>
  <si>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</si>
  <si>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</si>
  <si>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</si>
  <si>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</si>
  <si>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</si>
  <si>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</si>
  <si>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</si>
  <si>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</si>
  <si>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</si>
  <si>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</si>
  <si>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</si>
  <si>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</si>
  <si>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</si>
  <si>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</si>
  <si>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</si>
  <si>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</si>
  <si>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</si>
  <si>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</si>
  <si>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</si>
  <si>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</si>
  <si>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</si>
  <si>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</si>
  <si>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</si>
  <si>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</si>
  <si>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</si>
  <si>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</si>
  <si>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</si>
  <si>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</si>
  <si>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</si>
  <si>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</si>
  <si>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</si>
  <si>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</si>
  <si>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</si>
  <si>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</si>
  <si>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</si>
  <si>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</si>
  <si>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</si>
  <si>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</si>
  <si>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</si>
  <si>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</si>
  <si>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</si>
  <si>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</si>
  <si>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</si>
  <si>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</si>
  <si>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</si>
  <si>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</si>
  <si>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</si>
  <si>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</si>
  <si>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</si>
  <si>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</si>
  <si>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</si>
  <si>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</si>
  <si>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</si>
  <si>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</si>
  <si>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</si>
  <si>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</si>
  <si>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</si>
  <si>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</si>
  <si>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</si>
  <si>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</si>
  <si>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</si>
  <si>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</si>
  <si>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</si>
  <si>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</si>
  <si>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</si>
  <si>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</si>
  <si>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</si>
  <si>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</si>
  <si>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</si>
  <si>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</si>
  <si>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</si>
  <si>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</si>
  <si>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</si>
  <si>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</si>
  <si>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剣道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</si>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</sst>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customWidth="true" style="0"/>
    <col min="100" max="100" width="10.75" customWidth="true" style="0"/>
    <col min="101" max="101" width="13.875" hidden="true" customWidth="true" style="0"/>
    <col min="102" max="102" width="9.25" hidden="true"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C009</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9</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14</v>
      </c>
      <c r="CV20" s="257"/>
      <c r="CW20" s="255" t="s">
        <v>117</v>
      </c>
      <c r="CX20" s="257"/>
      <c r="CY20" s="149" t="s">
        <v>118</v>
      </c>
      <c r="CZ20" s="255" t="s">
        <v>119</v>
      </c>
      <c r="DA20" s="256"/>
      <c r="DB20" s="256"/>
      <c r="DC20" s="256"/>
      <c r="DD20" s="257"/>
      <c r="DE20" s="255" t="s">
        <v>120</v>
      </c>
      <c r="DF20" s="256"/>
      <c r="DG20" s="256"/>
      <c r="DH20" s="256"/>
      <c r="DI20" s="256"/>
      <c r="DJ20" s="257"/>
      <c r="DK20" s="149" t="s">
        <v>121</v>
      </c>
      <c r="DL20" s="149" t="s">
        <v>122</v>
      </c>
      <c r="DM20" s="255" t="s">
        <v>123</v>
      </c>
      <c r="DN20" s="257"/>
      <c r="DO20" s="255" t="s">
        <v>124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hidden="true">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hidden="true">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hidden="true">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hidden="true">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f>VLOOKUP($R$7,$F$145:$AN$180,4,FALSE)</f>
        <v/>
      </c>
      <c r="AD142" s="66">
        <f>VLOOKUP($R$7,$F$145:$AN$180,5,FALSE)</f>
        <v/>
      </c>
      <c r="AG142" s="66">
        <f>VLOOKUP($R$7,$F$145:$AO$180,6,FALSE)</f>
        <v/>
      </c>
      <c r="AH142" s="66">
        <f>VLOOKUP($R$7,$F$145:$AO$180,7,FALSE)</f>
        <v/>
      </c>
      <c r="AI142" s="66">
        <f>VLOOKUP($R$7,$F$145:$AO$180,8,FALSE)</f>
        <v/>
      </c>
      <c r="AJ142" s="66" t="str">
        <f>VLOOKUP($R$7,$F$145:$AO$180,9,FALSE)</f>
        <v>n</v>
      </c>
      <c r="AK142" s="66" t="str">
        <f>VLOOKUP($R$7,$F$145:$AO$180,10,FALSE)</f>
        <v>n</v>
      </c>
      <c r="AL142" s="66" t="str">
        <f>VLOOKUP($R$7,$F$145:$AO$180,11,FALSE)</f>
        <v>n</v>
      </c>
      <c r="AM142" s="66" t="str">
        <f>VLOOKUP($R$7,$F$145:$AO$180,12,FALSE)</f>
        <v>n</v>
      </c>
      <c r="AN142" s="66" t="str">
        <f>VLOOKUP($R$7,$F$145:$AO$180,13,FALSE)</f>
        <v>n</v>
      </c>
      <c r="AO142" s="66">
        <f>VLOOKUP($R$7,$F$145:$AO$180,14,FALSE)</f>
        <v/>
      </c>
      <c r="AP142" s="66">
        <f>VLOOKUP($R$7,$F$145:$AO$180,15,FALSE)</f>
        <v/>
      </c>
      <c r="AQ142" s="66">
        <f>VLOOKUP($R$7,$F$145:$AO$180,16,FALSE)</f>
        <v/>
      </c>
      <c r="AR142" s="66">
        <f>VLOOKUP($R$7,$F$145:$AO$180,17,FALSE)</f>
        <v/>
      </c>
      <c r="AS142" s="66" t="str">
        <f>VLOOKUP($R$7,$F$145:$AO$180,18,FALSE)</f>
        <v>n</v>
      </c>
      <c r="AT142" s="66">
        <f>VLOOKUP($R$7,$F$145:$AO$180,19,FALSE)</f>
        <v/>
      </c>
      <c r="AU142" s="66">
        <f>VLOOKUP($R$7,$F$145:$AO$180,20,FALSE)</f>
        <v/>
      </c>
      <c r="AV142" s="66" t="str">
        <f>VLOOKUP($R$7,$F$145:$AO$180,21,FALSE)</f>
        <v>n</v>
      </c>
      <c r="AW142" s="66" t="str">
        <f>VLOOKUP($R$7,$F$145:$AO$180,22,FALSE)</f>
        <v>n</v>
      </c>
      <c r="AX142" s="66" t="str">
        <f>VLOOKUP($R$7,$F$145:$AO$180,23,FALSE)</f>
        <v>n</v>
      </c>
      <c r="AY142" s="66">
        <f>VLOOKUP($R$7,$F$145:$AO$180,24,FALSE)</f>
        <v/>
      </c>
      <c r="AZ142" s="66">
        <f>VLOOKUP($R$7,$F$145:$AO$180,25,FALSE)</f>
        <v/>
      </c>
      <c r="BA142" s="66">
        <f>VLOOKUP($R$7,$F$145:$AO$180,26,FALSE)</f>
        <v/>
      </c>
      <c r="BB142" s="66">
        <f>VLOOKUP($R$7,$F$145:$AO$180,27,FALSE)</f>
        <v/>
      </c>
      <c r="BC142" s="66" t="str">
        <f>VLOOKUP($R$7,$F$145:$AO$180,28,FALSE)</f>
        <v>n</v>
      </c>
      <c r="BD142" s="66">
        <f>VLOOKUP($R$7,$F$145:$AO$180,29,FALSE)</f>
        <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14</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117</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118</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121</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122</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123</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