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CA9CEE47-64A6-461F-8317-0D2E19B00E9E}"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X40" i="1"/>
  <c r="BW40" i="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X28" i="1"/>
  <c r="BW28" i="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<sst xmlns="http://schemas.openxmlformats.org/spreadsheetml/2006/main" count="1360" uniqueCount="376">
  <si>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</si>
  <si>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</si>
  <si>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</si>
  <si>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</si>
  <si>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</si>
  <si>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</si>
  <si>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</si>
  <si>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</si>
  <si>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</si>
  <si>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</si>
  <si>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</si>
  <si>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</si>
  <si>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</si>
  <si>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</si>
  <si>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スポーツウエルネス吹矢</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</si>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</sst>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customWidth="1"/>
    <col min="139" max="139" width="13.25" customWidth="1"/>
    <col min="140" max="141" width="11.125"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C025</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25</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127</v>
      </c>
      <c r="DP20" s="248"/>
      <c r="DQ20" s="137" t="s">
        <v>128</v>
      </c>
      <c r="DR20" s="246" t="s">
        <v>129</v>
      </c>
      <c r="DS20" s="247"/>
      <c r="DT20" s="247"/>
      <c r="DU20" s="247"/>
      <c r="DV20" s="247"/>
      <c r="DW20" s="247"/>
      <c r="DX20" s="248"/>
      <c r="DY20" s="137" t="s">
        <v>130</v>
      </c>
      <c r="DZ20" s="137" t="s">
        <v>131</v>
      </c>
      <c r="EA20" s="246" t="s">
        <v>132</v>
      </c>
      <c r="EB20" s="248"/>
      <c r="EC20" s="246" t="s">
        <v>133</v>
      </c>
      <c r="ED20" s="247"/>
      <c r="EE20" s="247"/>
      <c r="EF20" s="248"/>
      <c r="EG20" s="137" t="s">
        <v>134</v>
      </c>
      <c r="EH20" s="246" t="s">
        <v>14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t="str">
        <f>VLOOKUP($R$7,$F$145:$AN$182,4,FALSE)</f>
        <v>n</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f>VLOOKUP($R$7,$F$145:$AN$182,16,FALSE)</f>
        <v>0</v>
      </c>
      <c r="AQ141" s="184" t="str">
        <f>VLOOKUP($R$7,$F$145:$AN$182,17,FALSE)</f>
        <v>n</v>
      </c>
      <c r="AR141" s="184" t="str">
        <f>VLOOKUP($R$7,$F$145:$AN$182,18,FALSE)</f>
        <v>n</v>
      </c>
      <c r="AS141" s="184" t="str">
        <f>VLOOKUP($R$7,$F$145:$AN$182,19,FALSE)</f>
        <v>n</v>
      </c>
      <c r="AT141" s="184" t="str">
        <f>VLOOKUP($R$7,$F$145:$AN$182,20,FALSE)</f>
        <v>n</v>
      </c>
      <c r="AU141" s="184" t="str">
        <f>VLOOKUP($R$7,$F$145:$AN$182,21,FALSE)</f>
        <v>n</v>
      </c>
      <c r="AV141" s="184">
        <f>VLOOKUP($R$7,$F$145:$AN$182,22,FALSE)</f>
        <v>0</v>
      </c>
      <c r="AW141" s="184">
        <f>VLOOKUP($R$7,$F$145:$AN$182,23,FALSE)</f>
        <v>0</v>
      </c>
      <c r="AX141" s="184">
        <f>VLOOKUP($R$7,$F$145:$AN$182,24,FALSE)</f>
        <v>0</v>
      </c>
      <c r="AY141" s="184" t="str">
        <f>VLOOKUP($R$7,$F$145:$AN$182,25,FALSE)</f>
        <v>n</v>
      </c>
      <c r="AZ141" s="184">
        <f>VLOOKUP($R$7,$F$145:$AN$182,26,FALSE)</f>
        <v>0</v>
      </c>
      <c r="BA141" s="184" t="str">
        <f>VLOOKUP($R$7,$F$145:$AN$182,27,FALSE)</f>
        <v>n</v>
      </c>
      <c r="BB141" s="184" t="str">
        <f>VLOOKUP($R$7,$F$145:$AN$182,28,FALSE)</f>
        <v>n</v>
      </c>
      <c r="BC141" s="184" t="str">
        <f>VLOOKUP($R$7,$F$145:$AN$182,29,FALSE)</f>
        <v>n</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125</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126</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127</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128</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129</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130</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131</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132</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133</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134</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2025-06-01T23:35:28Z</dcterms:modified>
  <cp:category/>
</cp:coreProperties>
</file>